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iso430/Documents/Infrastruktur/Rapportering /2022/templat/"/>
    </mc:Choice>
  </mc:AlternateContent>
  <xr:revisionPtr revIDLastSave="0" documentId="13_ncr:1_{E5785A7B-4F3E-E349-AE30-4EF216F43E31}" xr6:coauthVersionLast="36" xr6:coauthVersionMax="47" xr10:uidLastSave="{00000000-0000-0000-0000-000000000000}"/>
  <bookViews>
    <workbookView xWindow="4260" yWindow="500" windowWidth="28800" windowHeight="16500" tabRatio="688" activeTab="2" xr2:uid="{00000000-000D-0000-FFFF-FFFF00000000}"/>
  </bookViews>
  <sheets>
    <sheet name="Explanations" sheetId="4" r:id="rId1"/>
    <sheet name="Example " sheetId="2" r:id="rId2"/>
    <sheet name="Template" sheetId="3" r:id="rId3"/>
  </sheet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8" i="3" l="1"/>
  <c r="H57" i="3"/>
  <c r="H56" i="3"/>
  <c r="H56" i="2"/>
  <c r="H57" i="2"/>
  <c r="H10" i="2"/>
  <c r="H11" i="3" l="1"/>
  <c r="H73" i="2"/>
  <c r="H11" i="2"/>
  <c r="H20" i="2"/>
  <c r="G53" i="3"/>
  <c r="G52" i="3"/>
  <c r="G51" i="3"/>
  <c r="G50" i="3"/>
  <c r="G49" i="3"/>
  <c r="G50" i="2"/>
  <c r="G51" i="2"/>
  <c r="G52" i="2"/>
  <c r="G53" i="2"/>
  <c r="G49" i="2"/>
  <c r="H49" i="2" s="1"/>
  <c r="H82" i="3" l="1"/>
  <c r="H71" i="3"/>
  <c r="H70" i="3"/>
  <c r="H72" i="3" s="1"/>
  <c r="H45" i="3" l="1"/>
  <c r="H46" i="3"/>
  <c r="H47" i="3"/>
  <c r="H3" i="3" s="1"/>
  <c r="H21" i="3"/>
  <c r="H22" i="3"/>
  <c r="H49" i="3"/>
  <c r="H50" i="3"/>
  <c r="H51" i="3"/>
  <c r="H52" i="3"/>
  <c r="H53" i="3"/>
  <c r="H61" i="3"/>
  <c r="H62" i="3" s="1"/>
  <c r="H6" i="3" s="1"/>
  <c r="H64" i="3"/>
  <c r="H65" i="3"/>
  <c r="H50" i="2"/>
  <c r="H51" i="2"/>
  <c r="H52" i="2"/>
  <c r="H14" i="3"/>
  <c r="H61" i="2"/>
  <c r="H62" i="2" s="1"/>
  <c r="H6" i="2" s="1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6" i="2"/>
  <c r="H47" i="2" s="1"/>
  <c r="H3" i="2" s="1"/>
  <c r="H53" i="2"/>
  <c r="H58" i="2"/>
  <c r="H64" i="2"/>
  <c r="H65" i="2"/>
  <c r="H70" i="2"/>
  <c r="H71" i="2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67" i="3"/>
  <c r="H66" i="3"/>
  <c r="H15" i="3"/>
  <c r="H13" i="3"/>
  <c r="H12" i="3"/>
  <c r="H10" i="3"/>
  <c r="H14" i="2"/>
  <c r="H13" i="2"/>
  <c r="H12" i="2"/>
  <c r="H86" i="2"/>
  <c r="H15" i="2" s="1"/>
  <c r="H67" i="2"/>
  <c r="H66" i="2"/>
  <c r="H68" i="3" l="1"/>
  <c r="H7" i="3" s="1"/>
  <c r="H43" i="2"/>
  <c r="H72" i="2"/>
  <c r="H8" i="2" s="1"/>
  <c r="H59" i="2"/>
  <c r="H5" i="2" s="1"/>
  <c r="H43" i="3"/>
  <c r="H68" i="2"/>
  <c r="H7" i="2" s="1"/>
  <c r="H16" i="3"/>
  <c r="H8" i="3"/>
  <c r="H59" i="3"/>
  <c r="H5" i="3" s="1"/>
  <c r="H54" i="2"/>
  <c r="H4" i="2" s="1"/>
  <c r="H54" i="3"/>
  <c r="H4" i="3" s="1"/>
  <c r="H2" i="3" l="1"/>
  <c r="H73" i="3"/>
  <c r="H2" i="2"/>
  <c r="H9" i="2" s="1"/>
  <c r="H9" i="3"/>
</calcChain>
</file>

<file path=xl/sharedStrings.xml><?xml version="1.0" encoding="utf-8"?>
<sst xmlns="http://schemas.openxmlformats.org/spreadsheetml/2006/main" count="173" uniqueCount="87">
  <si>
    <t>Total</t>
  </si>
  <si>
    <t>Instrument A</t>
  </si>
  <si>
    <t>Instrument B</t>
  </si>
  <si>
    <t>Other personnel costs</t>
  </si>
  <si>
    <t>Personnel cost</t>
  </si>
  <si>
    <t xml:space="preserve">Depreciation </t>
  </si>
  <si>
    <t>Service and license costs</t>
  </si>
  <si>
    <t xml:space="preserve">Other operating costs </t>
  </si>
  <si>
    <t>Premises costs</t>
  </si>
  <si>
    <t>Other costs</t>
  </si>
  <si>
    <t>SUM OF COSTS</t>
  </si>
  <si>
    <t>COSTS</t>
  </si>
  <si>
    <t>University</t>
  </si>
  <si>
    <t>Department</t>
  </si>
  <si>
    <t>Monthly Salary</t>
  </si>
  <si>
    <t>% Overhead</t>
  </si>
  <si>
    <t>Personnel cost  (incl Overhead)</t>
  </si>
  <si>
    <t>Costs</t>
  </si>
  <si>
    <t>Cost of acquisition</t>
  </si>
  <si>
    <t>Depreciation period</t>
  </si>
  <si>
    <t>Annual Depreciation</t>
  </si>
  <si>
    <t>Depreciation</t>
  </si>
  <si>
    <t>Economic life (number of years)</t>
  </si>
  <si>
    <t>Service and license costs (specify instrument if service cost)</t>
  </si>
  <si>
    <t>Service costs for instrument A</t>
  </si>
  <si>
    <t>Research engineer A</t>
  </si>
  <si>
    <t>Research engineer B</t>
  </si>
  <si>
    <t>Medical laboratory scientist</t>
  </si>
  <si>
    <t>Service and license costs (incl. possible Overhead)</t>
  </si>
  <si>
    <t>Other operating costs  (specify)</t>
  </si>
  <si>
    <t>Other operating costs  (incl. possible Overhead)</t>
  </si>
  <si>
    <t>Rent</t>
  </si>
  <si>
    <t>Cleaning</t>
  </si>
  <si>
    <t>Funding from SciLifeLab</t>
  </si>
  <si>
    <t>User fees</t>
  </si>
  <si>
    <t>Other costs (incl. possible Overhead)</t>
  </si>
  <si>
    <t>Instrumentation (depreciation)</t>
  </si>
  <si>
    <t>SUM OF REVENUE</t>
  </si>
  <si>
    <t>REVENUE</t>
  </si>
  <si>
    <t>(in SEK)</t>
  </si>
  <si>
    <t>SEK</t>
  </si>
  <si>
    <t>Payroll overhead (LBK, lönebikostnader)</t>
  </si>
  <si>
    <t>course/conference fee</t>
  </si>
  <si>
    <t>Cost</t>
  </si>
  <si>
    <t xml:space="preserve">(2) Funding from host Universities (infrastructure support); </t>
  </si>
  <si>
    <t xml:space="preserve">(1) VR infrastructure funding  </t>
  </si>
  <si>
    <t xml:space="preserve">Examples funding: </t>
  </si>
  <si>
    <t xml:space="preserve">(4) Other host University support (rent, personnel, equipment etc) </t>
  </si>
  <si>
    <t>(6) Other infrastructure support (e.g. hospital, companies, etc.)</t>
  </si>
  <si>
    <t>Funding from research financier X</t>
  </si>
  <si>
    <t>Funding from research financier Y</t>
  </si>
  <si>
    <t>Funding from financier X</t>
  </si>
  <si>
    <t>Funding from financier Y</t>
  </si>
  <si>
    <t>Funding from financier Z</t>
  </si>
  <si>
    <t>Funding from research financier Z</t>
  </si>
  <si>
    <t>(3) SciLifeLab SFO support;</t>
  </si>
  <si>
    <t xml:space="preserve">(5) Grant for equipment (KAW etc.) </t>
  </si>
  <si>
    <t>Quality assurance system</t>
  </si>
  <si>
    <t>Explanations to the template</t>
  </si>
  <si>
    <t>Funding from VR</t>
  </si>
  <si>
    <t>Funding from Uppsala University</t>
  </si>
  <si>
    <t xml:space="preserve">• Funding for future depreciation. </t>
  </si>
  <si>
    <t>• Accumulated profit/loss or unused grants (oförbrukade bidrag).</t>
  </si>
  <si>
    <t>The purpose of the 2023 budget request is to clarify the financial plans of each reporting unit.</t>
  </si>
  <si>
    <t>• All sources of funding to the unit should be specified under "Revenue".</t>
  </si>
  <si>
    <t xml:space="preserve">Name of Unit: </t>
  </si>
  <si>
    <t>Year 2023</t>
  </si>
  <si>
    <t>XXX</t>
  </si>
  <si>
    <t>• "Instrumentation (depreciation)" should include all equipment that is owned by the unit and that is still subject to depreciation (regardless of year of investment).</t>
  </si>
  <si>
    <t>If funding will be received during 2023 that is designated specifically for future depreciation (2024 or later), you are not required to disclose this in the budget template for 2023.</t>
  </si>
  <si>
    <t>You are not required to disclose the unit´s accumulated profit/loss or unused grants from previous years in the budget template for 2023.</t>
  </si>
  <si>
    <t>2020-01-01–2024-12-31</t>
  </si>
  <si>
    <t>2021-01-01–2025-12-31</t>
  </si>
  <si>
    <t>Share of instrument acquired/owned by the Unit (%)</t>
  </si>
  <si>
    <t>SciLifeLab base funding</t>
  </si>
  <si>
    <t>Senior staff scientist</t>
  </si>
  <si>
    <t>Head of Unit</t>
  </si>
  <si>
    <t>Instrument C</t>
  </si>
  <si>
    <t xml:space="preserve">     </t>
  </si>
  <si>
    <t>Share of service costs paid by the Unit (%)</t>
  </si>
  <si>
    <t>Service costs for instrument B</t>
  </si>
  <si>
    <t>% in Unit</t>
  </si>
  <si>
    <t>SciLifeLab instrument grants (part to cover annual depreciation)</t>
  </si>
  <si>
    <t>Reagents and consumables</t>
  </si>
  <si>
    <t>SciLifeLab basic funding</t>
  </si>
  <si>
    <t>SciLifeLab instrument funding</t>
  </si>
  <si>
    <r>
      <rPr>
        <b/>
        <sz val="11"/>
        <color theme="1"/>
        <rFont val="Calibri"/>
        <family val="2"/>
        <scheme val="minor"/>
      </rPr>
      <t>Personnel</t>
    </r>
    <r>
      <rPr>
        <sz val="11"/>
        <color theme="1"/>
        <rFont val="Calibri"/>
        <family val="2"/>
        <scheme val="minor"/>
      </rPr>
      <t>/ Function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</si>
</sst>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indexed="8"/>
      <name val="Calibri"/>
      <family val="2"/>
    </font>
    <font>
      <sz val="11"/>
      <color rgb="FF262626"/>
      <name val="Verdana"/>
      <family val="2"/>
    </font>
    <font>
      <b/>
      <sz val="12"/>
      <color rgb="FF262626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rgb="FFFFFCA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9" fontId="0" fillId="0" borderId="0" xfId="0" applyNumberFormat="1"/>
    <xf numFmtId="14" fontId="1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3" fontId="0" fillId="0" borderId="0" xfId="0" applyNumberFormat="1" applyAlignment="1">
      <alignment wrapText="1"/>
    </xf>
    <xf numFmtId="20" fontId="0" fillId="0" borderId="0" xfId="0" applyNumberFormat="1" applyAlignment="1">
      <alignment wrapText="1"/>
    </xf>
    <xf numFmtId="0" fontId="4" fillId="0" borderId="0" xfId="0" applyFont="1"/>
    <xf numFmtId="3" fontId="2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3" fontId="8" fillId="0" borderId="0" xfId="0" applyNumberFormat="1" applyFont="1" applyAlignment="1">
      <alignment wrapText="1"/>
    </xf>
    <xf numFmtId="3" fontId="8" fillId="2" borderId="0" xfId="0" applyNumberFormat="1" applyFont="1" applyFill="1" applyAlignment="1">
      <alignment wrapText="1"/>
    </xf>
    <xf numFmtId="3" fontId="0" fillId="2" borderId="1" xfId="0" applyNumberFormat="1" applyFill="1" applyBorder="1" applyAlignment="1">
      <alignment wrapText="1"/>
    </xf>
    <xf numFmtId="3" fontId="8" fillId="3" borderId="0" xfId="0" applyNumberFormat="1" applyFont="1" applyFill="1" applyAlignment="1">
      <alignment wrapText="1"/>
    </xf>
    <xf numFmtId="0" fontId="8" fillId="3" borderId="0" xfId="0" applyFont="1" applyFill="1" applyAlignment="1">
      <alignment wrapText="1"/>
    </xf>
    <xf numFmtId="0" fontId="0" fillId="3" borderId="1" xfId="0" applyFill="1" applyBorder="1" applyAlignment="1">
      <alignment wrapText="1"/>
    </xf>
    <xf numFmtId="3" fontId="0" fillId="3" borderId="1" xfId="0" applyNumberFormat="1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2" xfId="0" applyFill="1" applyBorder="1" applyAlignment="1">
      <alignment wrapText="1"/>
    </xf>
    <xf numFmtId="3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9" fillId="4" borderId="1" xfId="0" applyFont="1" applyFill="1" applyBorder="1" applyAlignment="1">
      <alignment wrapText="1"/>
    </xf>
    <xf numFmtId="0" fontId="0" fillId="3" borderId="2" xfId="0" applyFill="1" applyBorder="1"/>
    <xf numFmtId="0" fontId="0" fillId="2" borderId="0" xfId="0" applyFill="1" applyAlignment="1">
      <alignment wrapText="1"/>
    </xf>
    <xf numFmtId="0" fontId="0" fillId="2" borderId="0" xfId="0" applyFill="1"/>
    <xf numFmtId="0" fontId="9" fillId="4" borderId="2" xfId="0" applyFont="1" applyFill="1" applyBorder="1" applyAlignment="1">
      <alignment wrapText="1"/>
    </xf>
    <xf numFmtId="0" fontId="7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3" fillId="5" borderId="0" xfId="0" applyFont="1" applyFill="1" applyAlignment="1">
      <alignment wrapText="1"/>
    </xf>
    <xf numFmtId="0" fontId="0" fillId="5" borderId="0" xfId="0" applyFill="1"/>
    <xf numFmtId="3" fontId="2" fillId="5" borderId="5" xfId="0" applyNumberFormat="1" applyFont="1" applyFill="1" applyBorder="1" applyAlignment="1">
      <alignment wrapText="1"/>
    </xf>
    <xf numFmtId="0" fontId="7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3" fontId="2" fillId="2" borderId="0" xfId="0" applyNumberFormat="1" applyFont="1" applyFill="1" applyAlignment="1">
      <alignment wrapText="1"/>
    </xf>
    <xf numFmtId="0" fontId="8" fillId="5" borderId="0" xfId="0" applyFont="1" applyFill="1" applyAlignment="1">
      <alignment wrapText="1"/>
    </xf>
    <xf numFmtId="3" fontId="8" fillId="2" borderId="1" xfId="0" applyNumberFormat="1" applyFont="1" applyFill="1" applyBorder="1" applyAlignment="1">
      <alignment wrapText="1"/>
    </xf>
    <xf numFmtId="0" fontId="0" fillId="2" borderId="0" xfId="0" applyFill="1" applyAlignment="1">
      <alignment horizontal="left" wrapText="1"/>
    </xf>
    <xf numFmtId="0" fontId="0" fillId="2" borderId="6" xfId="0" applyFill="1" applyBorder="1" applyAlignment="1">
      <alignment horizontal="left" wrapText="1"/>
    </xf>
    <xf numFmtId="3" fontId="0" fillId="6" borderId="0" xfId="0" applyNumberFormat="1" applyFill="1" applyAlignment="1">
      <alignment wrapText="1"/>
    </xf>
    <xf numFmtId="3" fontId="2" fillId="6" borderId="0" xfId="0" applyNumberFormat="1" applyFont="1" applyFill="1" applyAlignment="1">
      <alignment wrapText="1"/>
    </xf>
    <xf numFmtId="3" fontId="8" fillId="2" borderId="7" xfId="0" applyNumberFormat="1" applyFont="1" applyFill="1" applyBorder="1" applyAlignment="1">
      <alignment wrapText="1"/>
    </xf>
    <xf numFmtId="3" fontId="8" fillId="2" borderId="0" xfId="0" applyNumberFormat="1" applyFont="1" applyFill="1" applyAlignment="1">
      <alignment horizontal="left" wrapText="1"/>
    </xf>
    <xf numFmtId="3" fontId="8" fillId="2" borderId="6" xfId="0" applyNumberFormat="1" applyFont="1" applyFill="1" applyBorder="1" applyAlignment="1">
      <alignment horizontal="left" wrapText="1"/>
    </xf>
    <xf numFmtId="0" fontId="12" fillId="7" borderId="8" xfId="0" applyFont="1" applyFill="1" applyBorder="1" applyAlignment="1">
      <alignment vertical="center"/>
    </xf>
    <xf numFmtId="0" fontId="0" fillId="7" borderId="9" xfId="0" applyFill="1" applyBorder="1"/>
    <xf numFmtId="0" fontId="0" fillId="7" borderId="10" xfId="0" applyFill="1" applyBorder="1"/>
    <xf numFmtId="0" fontId="0" fillId="8" borderId="0" xfId="0" applyFill="1"/>
    <xf numFmtId="0" fontId="11" fillId="8" borderId="0" xfId="0" applyFont="1" applyFill="1" applyAlignment="1">
      <alignment horizontal="left" vertical="center" indent="4"/>
    </xf>
    <xf numFmtId="0" fontId="4" fillId="8" borderId="0" xfId="0" applyFont="1" applyFill="1"/>
    <xf numFmtId="0" fontId="0" fillId="8" borderId="0" xfId="0" quotePrefix="1" applyFill="1"/>
    <xf numFmtId="0" fontId="11" fillId="8" borderId="0" xfId="0" applyFont="1" applyFill="1" applyAlignment="1">
      <alignment horizontal="left" vertical="center" indent="5"/>
    </xf>
    <xf numFmtId="0" fontId="11" fillId="8" borderId="0" xfId="0" applyFont="1" applyFill="1" applyAlignment="1">
      <alignment vertical="center"/>
    </xf>
    <xf numFmtId="0" fontId="13" fillId="7" borderId="3" xfId="0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3" fontId="8" fillId="3" borderId="6" xfId="0" applyNumberFormat="1" applyFont="1" applyFill="1" applyBorder="1" applyAlignment="1">
      <alignment wrapText="1"/>
    </xf>
    <xf numFmtId="0" fontId="1" fillId="0" borderId="11" xfId="0" applyFont="1" applyBorder="1" applyAlignment="1">
      <alignment wrapText="1"/>
    </xf>
    <xf numFmtId="3" fontId="8" fillId="5" borderId="6" xfId="0" applyNumberFormat="1" applyFont="1" applyFill="1" applyBorder="1" applyAlignment="1">
      <alignment wrapText="1"/>
    </xf>
    <xf numFmtId="3" fontId="8" fillId="2" borderId="6" xfId="0" applyNumberFormat="1" applyFont="1" applyFill="1" applyBorder="1" applyAlignment="1">
      <alignment wrapText="1"/>
    </xf>
    <xf numFmtId="0" fontId="1" fillId="0" borderId="12" xfId="0" applyFont="1" applyBorder="1" applyAlignment="1">
      <alignment wrapText="1"/>
    </xf>
    <xf numFmtId="14" fontId="1" fillId="0" borderId="13" xfId="0" applyNumberFormat="1" applyFont="1" applyBorder="1" applyAlignment="1">
      <alignment wrapText="1"/>
    </xf>
    <xf numFmtId="0" fontId="0" fillId="0" borderId="13" xfId="0" applyBorder="1" applyAlignment="1">
      <alignment wrapText="1"/>
    </xf>
    <xf numFmtId="0" fontId="3" fillId="0" borderId="13" xfId="0" applyFont="1" applyBorder="1" applyAlignment="1">
      <alignment wrapText="1"/>
    </xf>
    <xf numFmtId="0" fontId="8" fillId="5" borderId="13" xfId="0" applyFont="1" applyFill="1" applyBorder="1" applyAlignment="1">
      <alignment wrapText="1"/>
    </xf>
    <xf numFmtId="3" fontId="8" fillId="5" borderId="14" xfId="0" applyNumberFormat="1" applyFont="1" applyFill="1" applyBorder="1" applyAlignment="1">
      <alignment wrapText="1"/>
    </xf>
    <xf numFmtId="0" fontId="14" fillId="7" borderId="4" xfId="0" applyFont="1" applyFill="1" applyBorder="1" applyAlignment="1">
      <alignment wrapText="1"/>
    </xf>
    <xf numFmtId="0" fontId="14" fillId="7" borderId="4" xfId="0" applyFont="1" applyFill="1" applyBorder="1"/>
    <xf numFmtId="3" fontId="14" fillId="7" borderId="2" xfId="0" applyNumberFormat="1" applyFont="1" applyFill="1" applyBorder="1" applyAlignment="1">
      <alignment horizontal="right" wrapText="1"/>
    </xf>
    <xf numFmtId="0" fontId="14" fillId="0" borderId="0" xfId="0" applyFont="1"/>
    <xf numFmtId="9" fontId="0" fillId="0" borderId="0" xfId="0" applyNumberFormat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vertical="center" wrapText="1"/>
    </xf>
    <xf numFmtId="3" fontId="0" fillId="3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3" fontId="0" fillId="3" borderId="2" xfId="0" applyNumberFormat="1" applyFill="1" applyBorder="1" applyAlignment="1">
      <alignment horizontal="left" vertical="center" wrapText="1"/>
    </xf>
    <xf numFmtId="3" fontId="0" fillId="3" borderId="1" xfId="0" applyNumberFormat="1" applyFill="1" applyBorder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0" fontId="0" fillId="2" borderId="6" xfId="0" applyFill="1" applyBorder="1" applyAlignment="1">
      <alignment horizontal="left" wrapText="1"/>
    </xf>
    <xf numFmtId="3" fontId="8" fillId="2" borderId="0" xfId="0" applyNumberFormat="1" applyFont="1" applyFill="1" applyAlignment="1">
      <alignment horizontal="left" wrapText="1"/>
    </xf>
    <xf numFmtId="3" fontId="8" fillId="2" borderId="6" xfId="0" applyNumberFormat="1" applyFont="1" applyFill="1" applyBorder="1" applyAlignment="1">
      <alignment horizontal="left" wrapText="1"/>
    </xf>
  </cellXfs>
  <cellStyles count="13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16"/>
  <sheetViews>
    <sheetView zoomScale="212" zoomScaleNormal="212" workbookViewId="0">
      <selection activeCell="D16" sqref="D16"/>
    </sheetView>
  </sheetViews>
  <sheetFormatPr baseColWidth="10" defaultRowHeight="15" x14ac:dyDescent="0.2"/>
  <cols>
    <col min="1" max="7" width="10.83203125" style="49"/>
    <col min="8" max="8" width="14.1640625" style="49" customWidth="1"/>
    <col min="9" max="16384" width="10.83203125" style="49"/>
  </cols>
  <sheetData>
    <row r="1" spans="2:8" ht="16" thickBot="1" x14ac:dyDescent="0.25"/>
    <row r="2" spans="2:8" ht="17" thickBot="1" x14ac:dyDescent="0.25">
      <c r="B2" s="46" t="s">
        <v>63</v>
      </c>
      <c r="C2" s="47"/>
      <c r="D2" s="47"/>
      <c r="E2" s="47"/>
      <c r="F2" s="47"/>
      <c r="G2" s="47"/>
      <c r="H2" s="48"/>
    </row>
    <row r="3" spans="2:8" x14ac:dyDescent="0.2">
      <c r="D3" s="50"/>
    </row>
    <row r="4" spans="2:8" ht="16" x14ac:dyDescent="0.2">
      <c r="B4" s="51" t="s">
        <v>58</v>
      </c>
      <c r="D4" s="50"/>
    </row>
    <row r="5" spans="2:8" ht="16" x14ac:dyDescent="0.2">
      <c r="B5" s="51"/>
      <c r="D5" s="50"/>
    </row>
    <row r="6" spans="2:8" x14ac:dyDescent="0.2">
      <c r="B6" s="52" t="s">
        <v>68</v>
      </c>
      <c r="D6" s="50"/>
    </row>
    <row r="7" spans="2:8" x14ac:dyDescent="0.2">
      <c r="B7" s="52"/>
      <c r="D7" s="50"/>
    </row>
    <row r="8" spans="2:8" x14ac:dyDescent="0.2">
      <c r="B8" s="52" t="s">
        <v>64</v>
      </c>
      <c r="D8" s="50"/>
    </row>
    <row r="9" spans="2:8" x14ac:dyDescent="0.2">
      <c r="B9" s="52"/>
      <c r="D9" s="50"/>
    </row>
    <row r="10" spans="2:8" x14ac:dyDescent="0.2">
      <c r="B10" s="52" t="s">
        <v>61</v>
      </c>
      <c r="D10" s="50"/>
    </row>
    <row r="11" spans="2:8" x14ac:dyDescent="0.2">
      <c r="B11" s="52" t="s">
        <v>69</v>
      </c>
      <c r="D11" s="50"/>
    </row>
    <row r="12" spans="2:8" x14ac:dyDescent="0.2">
      <c r="B12" s="52"/>
      <c r="D12" s="50"/>
    </row>
    <row r="13" spans="2:8" x14ac:dyDescent="0.2">
      <c r="B13" s="52" t="s">
        <v>62</v>
      </c>
      <c r="D13" s="50"/>
    </row>
    <row r="14" spans="2:8" x14ac:dyDescent="0.2">
      <c r="B14" s="49" t="s">
        <v>70</v>
      </c>
      <c r="D14" s="50"/>
    </row>
    <row r="15" spans="2:8" x14ac:dyDescent="0.2">
      <c r="B15" s="53"/>
    </row>
    <row r="16" spans="2:8" x14ac:dyDescent="0.2">
      <c r="B16" s="5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6"/>
  <sheetViews>
    <sheetView topLeftCell="A37" workbookViewId="0">
      <selection activeCell="H57" sqref="H57"/>
    </sheetView>
  </sheetViews>
  <sheetFormatPr baseColWidth="10" defaultColWidth="8.83203125" defaultRowHeight="15" x14ac:dyDescent="0.2"/>
  <cols>
    <col min="1" max="1" width="27.83203125" style="1" customWidth="1"/>
    <col min="2" max="2" width="15" style="1" bestFit="1" customWidth="1"/>
    <col min="3" max="3" width="12.6640625" style="1" customWidth="1"/>
    <col min="4" max="4" width="21" style="1" customWidth="1"/>
    <col min="5" max="5" width="14.83203125" style="1" customWidth="1"/>
    <col min="6" max="6" width="14.33203125" customWidth="1"/>
    <col min="7" max="7" width="24.6640625" customWidth="1"/>
    <col min="8" max="8" width="16.33203125" style="7" customWidth="1"/>
  </cols>
  <sheetData>
    <row r="1" spans="1:8" s="70" customFormat="1" ht="22" x14ac:dyDescent="0.25">
      <c r="A1" s="55" t="s">
        <v>65</v>
      </c>
      <c r="B1" s="55" t="s">
        <v>67</v>
      </c>
      <c r="C1" s="67"/>
      <c r="D1" s="67"/>
      <c r="E1" s="67"/>
      <c r="F1" s="68"/>
      <c r="G1" s="68"/>
      <c r="H1" s="69"/>
    </row>
    <row r="2" spans="1:8" ht="22" x14ac:dyDescent="0.25">
      <c r="A2" s="56" t="s">
        <v>66</v>
      </c>
      <c r="B2" s="5"/>
      <c r="F2" s="7"/>
      <c r="G2" s="15" t="s">
        <v>4</v>
      </c>
      <c r="H2" s="57">
        <f>H43</f>
        <v>4529635.2</v>
      </c>
    </row>
    <row r="3" spans="1:8" ht="22" x14ac:dyDescent="0.25">
      <c r="A3" s="56" t="s">
        <v>39</v>
      </c>
      <c r="B3" s="5"/>
      <c r="F3" s="6"/>
      <c r="G3" s="15" t="s">
        <v>3</v>
      </c>
      <c r="H3" s="57">
        <f>H47</f>
        <v>10000</v>
      </c>
    </row>
    <row r="4" spans="1:8" ht="16" x14ac:dyDescent="0.2">
      <c r="A4" s="58"/>
      <c r="B4" s="5"/>
      <c r="F4" s="6"/>
      <c r="G4" s="15" t="s">
        <v>5</v>
      </c>
      <c r="H4" s="57">
        <f>H54</f>
        <v>1200000</v>
      </c>
    </row>
    <row r="5" spans="1:8" ht="16" x14ac:dyDescent="0.2">
      <c r="A5" s="58"/>
      <c r="B5" s="5"/>
      <c r="F5" s="6"/>
      <c r="G5" s="15" t="s">
        <v>6</v>
      </c>
      <c r="H5" s="57">
        <f>H59</f>
        <v>1200000</v>
      </c>
    </row>
    <row r="6" spans="1:8" ht="16" x14ac:dyDescent="0.2">
      <c r="A6" s="58"/>
      <c r="B6" s="5"/>
      <c r="F6" s="6"/>
      <c r="G6" s="15" t="s">
        <v>7</v>
      </c>
      <c r="H6" s="57">
        <f>H62</f>
        <v>960000</v>
      </c>
    </row>
    <row r="7" spans="1:8" ht="16" x14ac:dyDescent="0.2">
      <c r="A7" s="58"/>
      <c r="B7" s="5"/>
      <c r="F7" s="6"/>
      <c r="G7" s="15" t="s">
        <v>8</v>
      </c>
      <c r="H7" s="57">
        <f>H68</f>
        <v>410000</v>
      </c>
    </row>
    <row r="8" spans="1:8" ht="16" x14ac:dyDescent="0.2">
      <c r="A8" s="58"/>
      <c r="B8" s="5"/>
      <c r="F8" s="6"/>
      <c r="G8" s="15" t="s">
        <v>9</v>
      </c>
      <c r="H8" s="57">
        <f>H72</f>
        <v>240000</v>
      </c>
    </row>
    <row r="9" spans="1:8" ht="16" x14ac:dyDescent="0.2">
      <c r="A9" s="58"/>
      <c r="B9" s="5"/>
      <c r="F9" s="6"/>
      <c r="G9" s="37" t="s">
        <v>10</v>
      </c>
      <c r="H9" s="59">
        <f>SUM(H2:H8)</f>
        <v>8549635.1999999993</v>
      </c>
    </row>
    <row r="10" spans="1:8" ht="16" x14ac:dyDescent="0.2">
      <c r="A10" s="58"/>
      <c r="B10" s="5"/>
      <c r="F10" s="6"/>
      <c r="G10" s="13" t="s">
        <v>84</v>
      </c>
      <c r="H10" s="60">
        <f>H76</f>
        <v>3000000</v>
      </c>
    </row>
    <row r="11" spans="1:8" ht="16" x14ac:dyDescent="0.2">
      <c r="A11" s="58"/>
      <c r="B11" s="5"/>
      <c r="F11" s="6"/>
      <c r="G11" s="13" t="s">
        <v>85</v>
      </c>
      <c r="H11" s="60">
        <f>H77</f>
        <v>500000</v>
      </c>
    </row>
    <row r="12" spans="1:8" ht="16" x14ac:dyDescent="0.2">
      <c r="A12" s="58"/>
      <c r="B12" s="5"/>
      <c r="F12" s="6"/>
      <c r="G12" s="13" t="s">
        <v>59</v>
      </c>
      <c r="H12" s="60">
        <f>H79</f>
        <v>1200000</v>
      </c>
    </row>
    <row r="13" spans="1:8" ht="32" x14ac:dyDescent="0.2">
      <c r="A13" s="58"/>
      <c r="B13" s="5"/>
      <c r="F13" s="6"/>
      <c r="G13" s="13" t="s">
        <v>60</v>
      </c>
      <c r="H13" s="60">
        <f>H80</f>
        <v>800000</v>
      </c>
    </row>
    <row r="14" spans="1:8" ht="16" x14ac:dyDescent="0.2">
      <c r="A14" s="58"/>
      <c r="B14" s="5"/>
      <c r="F14" s="6"/>
      <c r="G14" s="13" t="s">
        <v>34</v>
      </c>
      <c r="H14" s="60">
        <f>H85</f>
        <v>2500000</v>
      </c>
    </row>
    <row r="15" spans="1:8" ht="16" x14ac:dyDescent="0.2">
      <c r="A15" s="61"/>
      <c r="B15" s="62"/>
      <c r="C15" s="63"/>
      <c r="D15" s="63"/>
      <c r="E15" s="63"/>
      <c r="F15" s="64"/>
      <c r="G15" s="65" t="s">
        <v>37</v>
      </c>
      <c r="H15" s="66">
        <f>H86</f>
        <v>8500000</v>
      </c>
    </row>
    <row r="16" spans="1:8" ht="16" x14ac:dyDescent="0.2">
      <c r="A16" s="2"/>
      <c r="B16" s="5"/>
      <c r="F16" s="6"/>
      <c r="G16" s="11"/>
      <c r="H16" s="10"/>
    </row>
    <row r="17" spans="1:8" x14ac:dyDescent="0.2">
      <c r="A17" s="2"/>
      <c r="B17" s="5"/>
    </row>
    <row r="18" spans="1:8" ht="16" x14ac:dyDescent="0.2">
      <c r="A18" s="37" t="s">
        <v>11</v>
      </c>
      <c r="B18" s="37"/>
      <c r="C18" s="37"/>
      <c r="D18" s="37"/>
      <c r="E18" s="37"/>
      <c r="F18" s="37"/>
      <c r="G18" s="37"/>
      <c r="H18" s="37"/>
    </row>
    <row r="19" spans="1:8" ht="48" x14ac:dyDescent="0.2">
      <c r="A19" s="17" t="s">
        <v>86</v>
      </c>
      <c r="B19" s="17" t="s">
        <v>12</v>
      </c>
      <c r="C19" s="17" t="s">
        <v>13</v>
      </c>
      <c r="D19" s="17" t="s">
        <v>14</v>
      </c>
      <c r="E19" s="17" t="s">
        <v>41</v>
      </c>
      <c r="F19" s="17" t="s">
        <v>15</v>
      </c>
      <c r="G19" s="17" t="s">
        <v>81</v>
      </c>
      <c r="H19" s="18" t="s">
        <v>16</v>
      </c>
    </row>
    <row r="20" spans="1:8" ht="16" x14ac:dyDescent="0.2">
      <c r="A20" s="1" t="s">
        <v>76</v>
      </c>
      <c r="D20" s="7">
        <v>55000</v>
      </c>
      <c r="E20" s="4">
        <v>0.48899999999999999</v>
      </c>
      <c r="F20" s="4">
        <v>0.2</v>
      </c>
      <c r="G20" s="4">
        <v>1</v>
      </c>
      <c r="H20" s="41">
        <f>D20*(1+E20)*(F20+1)*G20*12</f>
        <v>1179288</v>
      </c>
    </row>
    <row r="21" spans="1:8" ht="16" x14ac:dyDescent="0.2">
      <c r="A21" s="1" t="s">
        <v>27</v>
      </c>
      <c r="D21" s="7">
        <v>45000</v>
      </c>
      <c r="E21" s="4">
        <v>0.48899999999999999</v>
      </c>
      <c r="F21" s="4">
        <v>0.2</v>
      </c>
      <c r="G21" s="4">
        <v>0.5</v>
      </c>
      <c r="H21" s="41">
        <f>D21*(1+E21)*(F21+1)*G21*12</f>
        <v>482436</v>
      </c>
    </row>
    <row r="22" spans="1:8" ht="16" x14ac:dyDescent="0.2">
      <c r="A22" s="1" t="s">
        <v>25</v>
      </c>
      <c r="D22" s="7">
        <v>35000</v>
      </c>
      <c r="E22" s="4">
        <v>0.48899999999999999</v>
      </c>
      <c r="F22" s="4">
        <v>0.2</v>
      </c>
      <c r="G22" s="4">
        <v>1</v>
      </c>
      <c r="H22" s="41">
        <f t="shared" ref="H22:H42" si="0">D22*(1+E22)*(F22+1)*G22*12</f>
        <v>750455.99999999977</v>
      </c>
    </row>
    <row r="23" spans="1:8" ht="16" x14ac:dyDescent="0.2">
      <c r="A23" s="1" t="s">
        <v>26</v>
      </c>
      <c r="D23" s="7">
        <v>35000</v>
      </c>
      <c r="E23" s="4">
        <v>0.48899999999999999</v>
      </c>
      <c r="F23" s="4">
        <v>0.2</v>
      </c>
      <c r="G23" s="4">
        <v>0.5</v>
      </c>
      <c r="H23" s="41">
        <f t="shared" si="0"/>
        <v>375227.99999999988</v>
      </c>
    </row>
    <row r="24" spans="1:8" ht="16" x14ac:dyDescent="0.2">
      <c r="A24" s="1" t="s">
        <v>75</v>
      </c>
      <c r="D24" s="7">
        <v>50000</v>
      </c>
      <c r="E24" s="4">
        <v>0.49</v>
      </c>
      <c r="F24" s="4">
        <v>0.2</v>
      </c>
      <c r="G24" s="4">
        <v>1</v>
      </c>
      <c r="H24" s="41">
        <f t="shared" si="0"/>
        <v>1072800</v>
      </c>
    </row>
    <row r="25" spans="1:8" ht="16" x14ac:dyDescent="0.2">
      <c r="A25" s="1" t="s">
        <v>75</v>
      </c>
      <c r="C25"/>
      <c r="D25" s="7">
        <v>52000</v>
      </c>
      <c r="E25" s="4">
        <v>0.49</v>
      </c>
      <c r="F25" s="4">
        <v>0.2</v>
      </c>
      <c r="G25" s="4">
        <v>0.6</v>
      </c>
      <c r="H25" s="41">
        <f t="shared" si="0"/>
        <v>669427.19999999995</v>
      </c>
    </row>
    <row r="26" spans="1:8" x14ac:dyDescent="0.2">
      <c r="C26" s="8"/>
      <c r="D26" s="7"/>
      <c r="E26" s="4"/>
      <c r="F26" s="4"/>
      <c r="G26" s="4"/>
      <c r="H26" s="41">
        <f t="shared" si="0"/>
        <v>0</v>
      </c>
    </row>
    <row r="27" spans="1:8" x14ac:dyDescent="0.2">
      <c r="D27" s="7"/>
      <c r="E27" s="4"/>
      <c r="F27" s="4"/>
      <c r="G27" s="4"/>
      <c r="H27" s="41">
        <f t="shared" si="0"/>
        <v>0</v>
      </c>
    </row>
    <row r="28" spans="1:8" x14ac:dyDescent="0.2">
      <c r="D28" s="7"/>
      <c r="E28" s="4"/>
      <c r="F28" s="4"/>
      <c r="G28" s="4"/>
      <c r="H28" s="41">
        <f t="shared" si="0"/>
        <v>0</v>
      </c>
    </row>
    <row r="29" spans="1:8" x14ac:dyDescent="0.2">
      <c r="C29"/>
      <c r="D29" s="7"/>
      <c r="E29" s="4"/>
      <c r="F29" s="4"/>
      <c r="G29" s="4"/>
      <c r="H29" s="41">
        <f t="shared" si="0"/>
        <v>0</v>
      </c>
    </row>
    <row r="30" spans="1:8" x14ac:dyDescent="0.2">
      <c r="D30" s="7"/>
      <c r="E30" s="4"/>
      <c r="F30" s="4"/>
      <c r="G30" s="4"/>
      <c r="H30" s="41">
        <f t="shared" si="0"/>
        <v>0</v>
      </c>
    </row>
    <row r="31" spans="1:8" x14ac:dyDescent="0.2">
      <c r="D31" s="7"/>
      <c r="E31" s="4"/>
      <c r="F31" s="4"/>
      <c r="G31" s="4"/>
      <c r="H31" s="41">
        <f t="shared" si="0"/>
        <v>0</v>
      </c>
    </row>
    <row r="32" spans="1:8" x14ac:dyDescent="0.2">
      <c r="D32" s="7"/>
      <c r="E32" s="4"/>
      <c r="F32" s="4"/>
      <c r="G32" s="4"/>
      <c r="H32" s="41">
        <f t="shared" si="0"/>
        <v>0</v>
      </c>
    </row>
    <row r="33" spans="1:8" x14ac:dyDescent="0.2">
      <c r="C33"/>
      <c r="D33" s="7"/>
      <c r="E33" s="4"/>
      <c r="F33" s="4"/>
      <c r="G33" s="4"/>
      <c r="H33" s="41">
        <f t="shared" si="0"/>
        <v>0</v>
      </c>
    </row>
    <row r="34" spans="1:8" x14ac:dyDescent="0.2">
      <c r="D34" s="7"/>
      <c r="E34" s="4"/>
      <c r="F34" s="4"/>
      <c r="G34" s="4"/>
      <c r="H34" s="41">
        <f t="shared" si="0"/>
        <v>0</v>
      </c>
    </row>
    <row r="35" spans="1:8" x14ac:dyDescent="0.2">
      <c r="C35"/>
      <c r="D35" s="7"/>
      <c r="E35" s="4"/>
      <c r="F35" s="4"/>
      <c r="G35" s="4"/>
      <c r="H35" s="41">
        <f t="shared" si="0"/>
        <v>0</v>
      </c>
    </row>
    <row r="36" spans="1:8" x14ac:dyDescent="0.2">
      <c r="D36" s="7"/>
      <c r="E36" s="4"/>
      <c r="F36" s="4"/>
      <c r="G36" s="4"/>
      <c r="H36" s="41">
        <f t="shared" si="0"/>
        <v>0</v>
      </c>
    </row>
    <row r="37" spans="1:8" x14ac:dyDescent="0.2">
      <c r="D37" s="7"/>
      <c r="E37" s="4"/>
      <c r="F37" s="4"/>
      <c r="G37" s="4"/>
      <c r="H37" s="41">
        <f t="shared" si="0"/>
        <v>0</v>
      </c>
    </row>
    <row r="38" spans="1:8" x14ac:dyDescent="0.2">
      <c r="C38"/>
      <c r="D38" s="7"/>
      <c r="E38" s="4"/>
      <c r="F38" s="4"/>
      <c r="G38" s="4"/>
      <c r="H38" s="41">
        <f t="shared" si="0"/>
        <v>0</v>
      </c>
    </row>
    <row r="39" spans="1:8" x14ac:dyDescent="0.2">
      <c r="D39" s="7"/>
      <c r="E39" s="4"/>
      <c r="F39" s="4"/>
      <c r="G39" s="4"/>
      <c r="H39" s="41">
        <f t="shared" si="0"/>
        <v>0</v>
      </c>
    </row>
    <row r="40" spans="1:8" x14ac:dyDescent="0.2">
      <c r="D40" s="7"/>
      <c r="E40" s="4"/>
      <c r="F40" s="4"/>
      <c r="G40" s="4"/>
      <c r="H40" s="41">
        <f t="shared" si="0"/>
        <v>0</v>
      </c>
    </row>
    <row r="41" spans="1:8" x14ac:dyDescent="0.2">
      <c r="D41" s="7"/>
      <c r="E41" s="4"/>
      <c r="F41" s="4"/>
      <c r="G41" s="4"/>
      <c r="H41" s="41">
        <f t="shared" si="0"/>
        <v>0</v>
      </c>
    </row>
    <row r="42" spans="1:8" x14ac:dyDescent="0.2">
      <c r="D42" s="7"/>
      <c r="E42" s="4"/>
      <c r="F42" s="4"/>
      <c r="G42" s="4"/>
      <c r="H42" s="41">
        <f t="shared" si="0"/>
        <v>0</v>
      </c>
    </row>
    <row r="43" spans="1:8" ht="16" x14ac:dyDescent="0.2">
      <c r="A43" s="9" t="s">
        <v>0</v>
      </c>
      <c r="B43"/>
      <c r="F43" s="9"/>
      <c r="G43" s="9"/>
      <c r="H43" s="42">
        <f>SUM(H20:H42)</f>
        <v>4529635.2</v>
      </c>
    </row>
    <row r="44" spans="1:8" ht="16" x14ac:dyDescent="0.2">
      <c r="A44" s="17" t="s">
        <v>3</v>
      </c>
      <c r="B44" s="19"/>
      <c r="C44" s="20"/>
      <c r="D44" s="17" t="s">
        <v>17</v>
      </c>
      <c r="E44" s="17" t="s">
        <v>15</v>
      </c>
      <c r="F44" s="20"/>
      <c r="G44" s="20"/>
      <c r="H44" s="21"/>
    </row>
    <row r="45" spans="1:8" ht="16" x14ac:dyDescent="0.2">
      <c r="A45" s="1" t="s">
        <v>42</v>
      </c>
      <c r="D45" s="7"/>
      <c r="E45" s="4"/>
      <c r="F45" s="1"/>
      <c r="G45" s="1"/>
      <c r="H45" s="41">
        <v>10000</v>
      </c>
    </row>
    <row r="46" spans="1:8" ht="16" x14ac:dyDescent="0.2">
      <c r="B46"/>
      <c r="D46" s="7"/>
      <c r="E46" s="4"/>
      <c r="F46" s="9"/>
      <c r="G46" s="9"/>
      <c r="H46" s="41">
        <f>D46*(1+E46)</f>
        <v>0</v>
      </c>
    </row>
    <row r="47" spans="1:8" ht="16" x14ac:dyDescent="0.2">
      <c r="A47" s="9" t="s">
        <v>0</v>
      </c>
      <c r="B47"/>
      <c r="F47" s="9"/>
      <c r="G47" s="9"/>
      <c r="H47" s="42">
        <f>SUM(H45:H46)</f>
        <v>10000</v>
      </c>
    </row>
    <row r="48" spans="1:8" ht="64" x14ac:dyDescent="0.2">
      <c r="A48" s="17" t="s">
        <v>36</v>
      </c>
      <c r="B48" s="19" t="s">
        <v>18</v>
      </c>
      <c r="C48" s="19" t="s">
        <v>22</v>
      </c>
      <c r="D48" s="17" t="s">
        <v>19</v>
      </c>
      <c r="E48" s="17" t="s">
        <v>73</v>
      </c>
      <c r="F48" s="22"/>
      <c r="G48" s="22" t="s">
        <v>20</v>
      </c>
      <c r="H48" s="18" t="s">
        <v>21</v>
      </c>
    </row>
    <row r="49" spans="1:12" x14ac:dyDescent="0.2">
      <c r="A49" t="s">
        <v>1</v>
      </c>
      <c r="B49" s="7">
        <v>1000000</v>
      </c>
      <c r="C49">
        <v>5</v>
      </c>
      <c r="D49" t="s">
        <v>71</v>
      </c>
      <c r="E49" s="71">
        <v>0.5</v>
      </c>
      <c r="F49" s="7"/>
      <c r="G49" s="41">
        <f>(IF(C49,B49/C49,0))*E49</f>
        <v>100000</v>
      </c>
      <c r="H49" s="41">
        <f>G49</f>
        <v>100000</v>
      </c>
    </row>
    <row r="50" spans="1:12" ht="16" x14ac:dyDescent="0.2">
      <c r="A50" t="s">
        <v>2</v>
      </c>
      <c r="B50" s="7">
        <v>3000000</v>
      </c>
      <c r="C50" s="1">
        <v>5</v>
      </c>
      <c r="D50" s="1" t="s">
        <v>72</v>
      </c>
      <c r="E50" s="71">
        <v>1</v>
      </c>
      <c r="F50" s="7"/>
      <c r="G50" s="41">
        <f t="shared" ref="G50:G53" si="1">(IF(C50,B50/C50,0))*E50</f>
        <v>600000</v>
      </c>
      <c r="H50" s="41">
        <f t="shared" ref="H50:H53" si="2">G50</f>
        <v>600000</v>
      </c>
    </row>
    <row r="51" spans="1:12" ht="16" x14ac:dyDescent="0.2">
      <c r="A51" t="s">
        <v>77</v>
      </c>
      <c r="B51" s="7">
        <v>2500000</v>
      </c>
      <c r="C51" s="1">
        <v>5</v>
      </c>
      <c r="D51" s="1" t="s">
        <v>72</v>
      </c>
      <c r="E51" s="71">
        <v>1</v>
      </c>
      <c r="F51" s="7"/>
      <c r="G51" s="41">
        <f t="shared" si="1"/>
        <v>500000</v>
      </c>
      <c r="H51" s="41">
        <f t="shared" si="2"/>
        <v>500000</v>
      </c>
    </row>
    <row r="52" spans="1:12" x14ac:dyDescent="0.2">
      <c r="A52"/>
      <c r="B52" s="7"/>
      <c r="C52" s="1">
        <v>5</v>
      </c>
      <c r="E52" s="71"/>
      <c r="F52" s="7"/>
      <c r="G52" s="41">
        <f t="shared" si="1"/>
        <v>0</v>
      </c>
      <c r="H52" s="41">
        <f t="shared" si="2"/>
        <v>0</v>
      </c>
    </row>
    <row r="53" spans="1:12" ht="16" x14ac:dyDescent="0.2">
      <c r="A53"/>
      <c r="B53"/>
      <c r="C53" s="1">
        <v>10</v>
      </c>
      <c r="E53" s="71"/>
      <c r="F53" s="9"/>
      <c r="G53" s="41">
        <f t="shared" si="1"/>
        <v>0</v>
      </c>
      <c r="H53" s="41">
        <f t="shared" si="2"/>
        <v>0</v>
      </c>
      <c r="L53" t="s">
        <v>78</v>
      </c>
    </row>
    <row r="54" spans="1:12" ht="16" x14ac:dyDescent="0.2">
      <c r="A54" s="9" t="s">
        <v>0</v>
      </c>
      <c r="B54"/>
      <c r="F54" s="9"/>
      <c r="G54" s="2"/>
      <c r="H54" s="42">
        <f>SUM(H49:H53)</f>
        <v>1200000</v>
      </c>
    </row>
    <row r="55" spans="1:12" ht="48" x14ac:dyDescent="0.2">
      <c r="A55" s="17" t="s">
        <v>23</v>
      </c>
      <c r="B55" s="20"/>
      <c r="C55" s="20"/>
      <c r="D55" s="17" t="s">
        <v>6</v>
      </c>
      <c r="E55" s="17" t="s">
        <v>15</v>
      </c>
      <c r="F55" s="17" t="s">
        <v>79</v>
      </c>
      <c r="G55" s="72"/>
      <c r="H55" s="17" t="s">
        <v>28</v>
      </c>
    </row>
    <row r="56" spans="1:12" x14ac:dyDescent="0.2">
      <c r="A56" t="s">
        <v>24</v>
      </c>
      <c r="B56"/>
      <c r="D56" s="7">
        <v>800000</v>
      </c>
      <c r="E56" s="4">
        <v>0.2</v>
      </c>
      <c r="F56" s="4">
        <v>0.5</v>
      </c>
      <c r="H56" s="41">
        <f>(D56*(1+E56))*F56</f>
        <v>480000</v>
      </c>
    </row>
    <row r="57" spans="1:12" x14ac:dyDescent="0.2">
      <c r="A57" t="s">
        <v>80</v>
      </c>
      <c r="B57"/>
      <c r="D57" s="7">
        <v>600000</v>
      </c>
      <c r="E57" s="4">
        <v>0.2</v>
      </c>
      <c r="F57" s="4">
        <v>1</v>
      </c>
      <c r="H57" s="41">
        <f>D57*(1+E57)</f>
        <v>720000</v>
      </c>
    </row>
    <row r="58" spans="1:12" x14ac:dyDescent="0.2">
      <c r="A58"/>
      <c r="B58"/>
      <c r="D58" s="7"/>
      <c r="E58" s="4"/>
      <c r="F58" s="4"/>
      <c r="H58" s="41">
        <f t="shared" ref="H57:H58" si="3">D58*(1+E58)</f>
        <v>0</v>
      </c>
    </row>
    <row r="59" spans="1:12" ht="16" x14ac:dyDescent="0.2">
      <c r="A59" s="9" t="s">
        <v>0</v>
      </c>
      <c r="B59"/>
      <c r="F59" s="9"/>
      <c r="G59" s="3"/>
      <c r="H59" s="42">
        <f>SUM(H56:H58)</f>
        <v>1200000</v>
      </c>
    </row>
    <row r="60" spans="1:12" ht="48" x14ac:dyDescent="0.2">
      <c r="A60" s="17" t="s">
        <v>29</v>
      </c>
      <c r="B60" s="19"/>
      <c r="C60" s="20"/>
      <c r="D60" s="20" t="s">
        <v>43</v>
      </c>
      <c r="E60" s="17" t="s">
        <v>15</v>
      </c>
      <c r="F60" s="20"/>
      <c r="G60" s="21"/>
      <c r="H60" s="17" t="s">
        <v>30</v>
      </c>
    </row>
    <row r="61" spans="1:12" ht="16" x14ac:dyDescent="0.2">
      <c r="A61" s="1" t="s">
        <v>83</v>
      </c>
      <c r="D61" s="7">
        <v>800000</v>
      </c>
      <c r="E61" s="4">
        <v>0.2</v>
      </c>
      <c r="F61" s="1"/>
      <c r="G61" s="1"/>
      <c r="H61" s="41">
        <f>D61*(1+E61)</f>
        <v>960000</v>
      </c>
    </row>
    <row r="62" spans="1:12" ht="16" x14ac:dyDescent="0.2">
      <c r="A62" s="9" t="s">
        <v>0</v>
      </c>
      <c r="B62"/>
      <c r="F62" s="9"/>
      <c r="G62" s="3"/>
      <c r="H62" s="42">
        <f>SUM(H61)</f>
        <v>960000</v>
      </c>
    </row>
    <row r="63" spans="1:12" ht="16" x14ac:dyDescent="0.2">
      <c r="A63" s="17" t="s">
        <v>8</v>
      </c>
      <c r="B63" s="20"/>
      <c r="C63" s="20"/>
      <c r="D63" s="24" t="s">
        <v>8</v>
      </c>
      <c r="E63" s="20"/>
      <c r="F63" s="23"/>
      <c r="G63" s="25"/>
      <c r="H63" s="24" t="s">
        <v>8</v>
      </c>
    </row>
    <row r="64" spans="1:12" ht="16" x14ac:dyDescent="0.2">
      <c r="A64" s="1" t="s">
        <v>31</v>
      </c>
      <c r="D64" s="7">
        <v>400000</v>
      </c>
      <c r="H64" s="41">
        <f>D64</f>
        <v>400000</v>
      </c>
    </row>
    <row r="65" spans="1:8" ht="16" x14ac:dyDescent="0.2">
      <c r="A65" s="1" t="s">
        <v>32</v>
      </c>
      <c r="D65" s="7">
        <v>10000</v>
      </c>
      <c r="H65" s="41">
        <f t="shared" ref="H65:H67" si="4">D65</f>
        <v>10000</v>
      </c>
    </row>
    <row r="66" spans="1:8" x14ac:dyDescent="0.2">
      <c r="D66" s="7"/>
      <c r="H66" s="41">
        <f t="shared" si="4"/>
        <v>0</v>
      </c>
    </row>
    <row r="67" spans="1:8" x14ac:dyDescent="0.2">
      <c r="D67" s="7"/>
      <c r="H67" s="41">
        <f t="shared" si="4"/>
        <v>0</v>
      </c>
    </row>
    <row r="68" spans="1:8" ht="16" x14ac:dyDescent="0.2">
      <c r="A68" s="9" t="s">
        <v>0</v>
      </c>
      <c r="F68" s="9"/>
      <c r="H68" s="42">
        <f>SUM(H64:H65)</f>
        <v>410000</v>
      </c>
    </row>
    <row r="69" spans="1:8" ht="32" x14ac:dyDescent="0.2">
      <c r="A69" s="17" t="s">
        <v>9</v>
      </c>
      <c r="B69" s="20"/>
      <c r="C69" s="20"/>
      <c r="D69" s="24" t="s">
        <v>9</v>
      </c>
      <c r="E69" s="17" t="s">
        <v>15</v>
      </c>
      <c r="F69" s="23"/>
      <c r="G69" s="25"/>
      <c r="H69" s="18" t="s">
        <v>35</v>
      </c>
    </row>
    <row r="70" spans="1:8" ht="16" x14ac:dyDescent="0.2">
      <c r="A70" s="1" t="s">
        <v>57</v>
      </c>
      <c r="D70" s="7">
        <v>200000</v>
      </c>
      <c r="E70" s="4">
        <v>0.2</v>
      </c>
      <c r="H70" s="41">
        <f>D70*(1+E70)</f>
        <v>240000</v>
      </c>
    </row>
    <row r="71" spans="1:8" x14ac:dyDescent="0.2">
      <c r="D71" s="7"/>
      <c r="E71" s="4"/>
      <c r="H71" s="41">
        <f t="shared" ref="H71" si="5">D71*(1+E71)</f>
        <v>0</v>
      </c>
    </row>
    <row r="72" spans="1:8" ht="17" thickBot="1" x14ac:dyDescent="0.25">
      <c r="A72" s="9" t="s">
        <v>0</v>
      </c>
      <c r="F72" s="9"/>
      <c r="G72" s="3"/>
      <c r="H72" s="42">
        <f>SUM(H70:H71)</f>
        <v>240000</v>
      </c>
    </row>
    <row r="73" spans="1:8" ht="17" thickBot="1" x14ac:dyDescent="0.25">
      <c r="A73" s="37" t="s">
        <v>10</v>
      </c>
      <c r="B73" s="37"/>
      <c r="C73" s="37"/>
      <c r="D73" s="37"/>
      <c r="E73" s="37"/>
      <c r="F73" s="37"/>
      <c r="G73" s="37"/>
      <c r="H73" s="33">
        <f>H43+H47+H54+H59+H62+H68+H72</f>
        <v>8549635.1999999993</v>
      </c>
    </row>
    <row r="75" spans="1:8" ht="17" x14ac:dyDescent="0.2">
      <c r="A75" s="34" t="s">
        <v>38</v>
      </c>
      <c r="B75" s="26"/>
      <c r="C75" s="26"/>
      <c r="D75" s="26"/>
      <c r="E75" s="26"/>
      <c r="F75" s="35"/>
      <c r="G75" s="27"/>
      <c r="H75" s="36" t="s">
        <v>40</v>
      </c>
    </row>
    <row r="76" spans="1:8" x14ac:dyDescent="0.2">
      <c r="A76" s="79" t="s">
        <v>33</v>
      </c>
      <c r="B76" s="79"/>
      <c r="C76" s="79"/>
      <c r="D76" s="79"/>
      <c r="E76" s="79"/>
      <c r="F76" s="79"/>
      <c r="G76" s="80"/>
      <c r="H76" s="14">
        <v>3000000</v>
      </c>
    </row>
    <row r="77" spans="1:8" ht="32" x14ac:dyDescent="0.2">
      <c r="A77" s="39" t="s">
        <v>82</v>
      </c>
      <c r="B77" s="39"/>
      <c r="C77" s="39"/>
      <c r="D77" s="39"/>
      <c r="E77" s="39"/>
      <c r="F77" s="39"/>
      <c r="G77" s="40"/>
      <c r="H77" s="14">
        <v>500000</v>
      </c>
    </row>
    <row r="78" spans="1:8" ht="16" x14ac:dyDescent="0.2">
      <c r="A78" s="39" t="s">
        <v>46</v>
      </c>
      <c r="B78" s="39"/>
      <c r="C78" s="39"/>
      <c r="D78" s="39"/>
      <c r="E78" s="39"/>
      <c r="F78" s="39"/>
      <c r="G78" s="40"/>
      <c r="H78" s="14"/>
    </row>
    <row r="79" spans="1:8" x14ac:dyDescent="0.2">
      <c r="A79" s="79" t="s">
        <v>45</v>
      </c>
      <c r="B79" s="79"/>
      <c r="C79" s="79"/>
      <c r="D79" s="79"/>
      <c r="E79" s="79"/>
      <c r="F79" s="79"/>
      <c r="G79" s="80"/>
      <c r="H79" s="14">
        <v>1200000</v>
      </c>
    </row>
    <row r="80" spans="1:8" ht="14" customHeight="1" x14ac:dyDescent="0.2">
      <c r="A80" s="79" t="s">
        <v>44</v>
      </c>
      <c r="B80" s="79"/>
      <c r="C80" s="79"/>
      <c r="D80" s="79"/>
      <c r="E80" s="79"/>
      <c r="F80" s="79"/>
      <c r="G80" s="80"/>
      <c r="H80" s="14">
        <v>800000</v>
      </c>
    </row>
    <row r="81" spans="1:8" x14ac:dyDescent="0.2">
      <c r="A81" s="79" t="s">
        <v>55</v>
      </c>
      <c r="B81" s="79"/>
      <c r="C81" s="79"/>
      <c r="D81" s="79"/>
      <c r="E81" s="79"/>
      <c r="F81" s="79"/>
      <c r="G81" s="80"/>
      <c r="H81" s="14"/>
    </row>
    <row r="82" spans="1:8" ht="14" customHeight="1" x14ac:dyDescent="0.2">
      <c r="A82" s="79" t="s">
        <v>47</v>
      </c>
      <c r="B82" s="79"/>
      <c r="C82" s="79"/>
      <c r="D82" s="79"/>
      <c r="E82" s="79"/>
      <c r="F82" s="79"/>
      <c r="G82" s="80"/>
      <c r="H82" s="14"/>
    </row>
    <row r="83" spans="1:8" ht="14" customHeight="1" x14ac:dyDescent="0.2">
      <c r="A83" s="79" t="s">
        <v>56</v>
      </c>
      <c r="B83" s="79"/>
      <c r="C83" s="79"/>
      <c r="D83" s="79"/>
      <c r="E83" s="79"/>
      <c r="F83" s="79"/>
      <c r="G83" s="80"/>
      <c r="H83" s="14">
        <v>500000</v>
      </c>
    </row>
    <row r="84" spans="1:8" ht="13" customHeight="1" x14ac:dyDescent="0.2">
      <c r="A84" s="79" t="s">
        <v>48</v>
      </c>
      <c r="B84" s="79"/>
      <c r="C84" s="79"/>
      <c r="D84" s="79"/>
      <c r="E84" s="79"/>
      <c r="F84" s="79"/>
      <c r="G84" s="80"/>
      <c r="H84" s="14"/>
    </row>
    <row r="85" spans="1:8" ht="16" thickBot="1" x14ac:dyDescent="0.25">
      <c r="A85" s="79" t="s">
        <v>34</v>
      </c>
      <c r="B85" s="79"/>
      <c r="C85" s="79"/>
      <c r="D85" s="79"/>
      <c r="E85" s="79"/>
      <c r="F85" s="79"/>
      <c r="G85" s="80"/>
      <c r="H85" s="14">
        <v>2500000</v>
      </c>
    </row>
    <row r="86" spans="1:8" ht="18" thickBot="1" x14ac:dyDescent="0.25">
      <c r="A86" s="29" t="s">
        <v>37</v>
      </c>
      <c r="B86" s="30"/>
      <c r="C86" s="30"/>
      <c r="D86" s="30"/>
      <c r="E86" s="30"/>
      <c r="F86" s="30"/>
      <c r="G86" s="30"/>
      <c r="H86" s="33">
        <f>SUM(H76:H85)</f>
        <v>8500000</v>
      </c>
    </row>
  </sheetData>
  <mergeCells count="8">
    <mergeCell ref="A84:G84"/>
    <mergeCell ref="A85:G85"/>
    <mergeCell ref="A76:G76"/>
    <mergeCell ref="A80:G80"/>
    <mergeCell ref="A79:G79"/>
    <mergeCell ref="A81:G81"/>
    <mergeCell ref="A82:G82"/>
    <mergeCell ref="A83:G83"/>
  </mergeCells>
  <printOptions gridLines="1"/>
  <pageMargins left="0.70000000000000007" right="0.70000000000000007" top="0.75000000000000011" bottom="0.75000000000000011" header="0.30000000000000004" footer="0.30000000000000004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2"/>
  <sheetViews>
    <sheetView tabSelected="1" topLeftCell="A36" workbookViewId="0">
      <selection activeCell="B49" sqref="B49:E49"/>
    </sheetView>
  </sheetViews>
  <sheetFormatPr baseColWidth="10" defaultColWidth="8.83203125" defaultRowHeight="15" x14ac:dyDescent="0.2"/>
  <cols>
    <col min="1" max="1" width="36" style="1" customWidth="1"/>
    <col min="2" max="2" width="15" style="1" bestFit="1" customWidth="1"/>
    <col min="3" max="3" width="12.6640625" style="1" customWidth="1"/>
    <col min="4" max="4" width="19.6640625" style="1" customWidth="1"/>
    <col min="5" max="5" width="14.6640625" style="1" customWidth="1"/>
    <col min="6" max="6" width="14.33203125" customWidth="1"/>
    <col min="7" max="7" width="24.6640625" customWidth="1"/>
    <col min="8" max="8" width="16.33203125" style="7" customWidth="1"/>
  </cols>
  <sheetData>
    <row r="1" spans="1:8" s="70" customFormat="1" ht="22" x14ac:dyDescent="0.25">
      <c r="A1" s="55" t="s">
        <v>65</v>
      </c>
      <c r="B1" s="55" t="s">
        <v>67</v>
      </c>
      <c r="C1" s="67"/>
      <c r="D1" s="67"/>
      <c r="E1" s="67"/>
      <c r="F1" s="68"/>
      <c r="G1" s="68"/>
      <c r="H1" s="69"/>
    </row>
    <row r="2" spans="1:8" ht="22" x14ac:dyDescent="0.25">
      <c r="A2" s="56" t="s">
        <v>66</v>
      </c>
      <c r="B2" s="5"/>
      <c r="F2" s="7"/>
      <c r="G2" s="15" t="s">
        <v>4</v>
      </c>
      <c r="H2" s="57">
        <f>H43</f>
        <v>0</v>
      </c>
    </row>
    <row r="3" spans="1:8" ht="22" x14ac:dyDescent="0.25">
      <c r="A3" s="56" t="s">
        <v>39</v>
      </c>
      <c r="B3" s="5"/>
      <c r="F3" s="6"/>
      <c r="G3" s="16" t="s">
        <v>3</v>
      </c>
      <c r="H3" s="57">
        <f>H47</f>
        <v>0</v>
      </c>
    </row>
    <row r="4" spans="1:8" ht="16" x14ac:dyDescent="0.2">
      <c r="A4" s="58"/>
      <c r="B4" s="5"/>
      <c r="F4" s="6"/>
      <c r="G4" s="15" t="s">
        <v>5</v>
      </c>
      <c r="H4" s="57">
        <f>H54</f>
        <v>0</v>
      </c>
    </row>
    <row r="5" spans="1:8" ht="16" x14ac:dyDescent="0.2">
      <c r="A5" s="58"/>
      <c r="B5" s="5"/>
      <c r="F5" s="6"/>
      <c r="G5" s="16" t="s">
        <v>6</v>
      </c>
      <c r="H5" s="57">
        <f>H59</f>
        <v>0</v>
      </c>
    </row>
    <row r="6" spans="1:8" ht="16" x14ac:dyDescent="0.2">
      <c r="A6" s="58"/>
      <c r="B6" s="5"/>
      <c r="F6" s="6"/>
      <c r="G6" s="16" t="s">
        <v>7</v>
      </c>
      <c r="H6" s="57">
        <f>H62</f>
        <v>0</v>
      </c>
    </row>
    <row r="7" spans="1:8" ht="16" x14ac:dyDescent="0.2">
      <c r="A7" s="58"/>
      <c r="B7" s="5"/>
      <c r="F7" s="6"/>
      <c r="G7" s="16" t="s">
        <v>8</v>
      </c>
      <c r="H7" s="57">
        <f>H68</f>
        <v>0</v>
      </c>
    </row>
    <row r="8" spans="1:8" ht="16" x14ac:dyDescent="0.2">
      <c r="A8" s="58"/>
      <c r="B8" s="5"/>
      <c r="F8" s="6"/>
      <c r="G8" s="16" t="s">
        <v>9</v>
      </c>
      <c r="H8" s="57">
        <f>H72</f>
        <v>0</v>
      </c>
    </row>
    <row r="9" spans="1:8" ht="16" x14ac:dyDescent="0.2">
      <c r="A9" s="58"/>
      <c r="B9" s="5"/>
      <c r="F9" s="6"/>
      <c r="G9" s="37" t="s">
        <v>10</v>
      </c>
      <c r="H9" s="59">
        <f>SUM(H2:H8)</f>
        <v>0</v>
      </c>
    </row>
    <row r="10" spans="1:8" ht="16" x14ac:dyDescent="0.2">
      <c r="A10" s="58"/>
      <c r="B10" s="5"/>
      <c r="F10" s="6"/>
      <c r="G10" s="13" t="s">
        <v>74</v>
      </c>
      <c r="H10" s="60">
        <f t="shared" ref="H10:H15" si="0">H76</f>
        <v>0</v>
      </c>
    </row>
    <row r="11" spans="1:8" ht="16" x14ac:dyDescent="0.2">
      <c r="A11" s="58"/>
      <c r="B11" s="5"/>
      <c r="F11" s="6"/>
      <c r="G11" s="13" t="s">
        <v>85</v>
      </c>
      <c r="H11" s="60">
        <f t="shared" si="0"/>
        <v>0</v>
      </c>
    </row>
    <row r="12" spans="1:8" ht="32" x14ac:dyDescent="0.2">
      <c r="A12" s="58"/>
      <c r="B12" s="5"/>
      <c r="F12" s="6"/>
      <c r="G12" s="13" t="s">
        <v>49</v>
      </c>
      <c r="H12" s="60">
        <f t="shared" si="0"/>
        <v>0</v>
      </c>
    </row>
    <row r="13" spans="1:8" ht="32" x14ac:dyDescent="0.2">
      <c r="A13" s="58"/>
      <c r="B13" s="5"/>
      <c r="F13" s="6"/>
      <c r="G13" s="13" t="s">
        <v>50</v>
      </c>
      <c r="H13" s="60">
        <f t="shared" si="0"/>
        <v>0</v>
      </c>
    </row>
    <row r="14" spans="1:8" ht="32" x14ac:dyDescent="0.2">
      <c r="A14" s="58"/>
      <c r="B14" s="5"/>
      <c r="F14" s="6"/>
      <c r="G14" s="13" t="s">
        <v>54</v>
      </c>
      <c r="H14" s="60">
        <f t="shared" si="0"/>
        <v>0</v>
      </c>
    </row>
    <row r="15" spans="1:8" ht="16" x14ac:dyDescent="0.2">
      <c r="A15" s="58"/>
      <c r="B15" s="5"/>
      <c r="F15" s="6"/>
      <c r="G15" s="13" t="s">
        <v>34</v>
      </c>
      <c r="H15" s="60">
        <f t="shared" si="0"/>
        <v>0</v>
      </c>
    </row>
    <row r="16" spans="1:8" ht="16" x14ac:dyDescent="0.2">
      <c r="A16" s="61"/>
      <c r="B16" s="62"/>
      <c r="C16" s="63"/>
      <c r="D16" s="63"/>
      <c r="E16" s="63"/>
      <c r="F16" s="64"/>
      <c r="G16" s="65" t="s">
        <v>37</v>
      </c>
      <c r="H16" s="66">
        <f>SUM(H10:H15)</f>
        <v>0</v>
      </c>
    </row>
    <row r="17" spans="1:8" ht="16" x14ac:dyDescent="0.2">
      <c r="A17" s="2"/>
      <c r="B17" s="5"/>
      <c r="F17" s="6"/>
      <c r="G17" s="11"/>
      <c r="H17" s="10"/>
    </row>
    <row r="18" spans="1:8" x14ac:dyDescent="0.2">
      <c r="A18" s="2"/>
      <c r="B18" s="5"/>
      <c r="G18" s="12"/>
    </row>
    <row r="19" spans="1:8" ht="16" x14ac:dyDescent="0.2">
      <c r="A19" s="37" t="s">
        <v>11</v>
      </c>
      <c r="B19" s="30"/>
      <c r="C19" s="30"/>
      <c r="D19" s="30"/>
      <c r="E19" s="30"/>
      <c r="F19" s="30"/>
      <c r="G19" s="30"/>
      <c r="H19" s="30"/>
    </row>
    <row r="20" spans="1:8" ht="48" x14ac:dyDescent="0.2">
      <c r="A20" s="73" t="s">
        <v>86</v>
      </c>
      <c r="B20" s="73" t="s">
        <v>12</v>
      </c>
      <c r="C20" s="73" t="s">
        <v>13</v>
      </c>
      <c r="D20" s="73" t="s">
        <v>14</v>
      </c>
      <c r="E20" s="73" t="s">
        <v>41</v>
      </c>
      <c r="F20" s="73" t="s">
        <v>15</v>
      </c>
      <c r="G20" s="73" t="s">
        <v>81</v>
      </c>
      <c r="H20" s="74" t="s">
        <v>16</v>
      </c>
    </row>
    <row r="21" spans="1:8" x14ac:dyDescent="0.2">
      <c r="D21" s="7"/>
      <c r="E21" s="4"/>
      <c r="F21" s="4"/>
      <c r="G21" s="4"/>
      <c r="H21" s="41">
        <f>D21*(1+E21)*(F21+1)*G21*12</f>
        <v>0</v>
      </c>
    </row>
    <row r="22" spans="1:8" x14ac:dyDescent="0.2">
      <c r="D22" s="7"/>
      <c r="E22" s="4"/>
      <c r="F22" s="4"/>
      <c r="G22" s="4"/>
      <c r="H22" s="41">
        <f t="shared" ref="H22:H42" si="1">D22*(1+E22)*(F22+1)*G22*12</f>
        <v>0</v>
      </c>
    </row>
    <row r="23" spans="1:8" x14ac:dyDescent="0.2">
      <c r="D23" s="7"/>
      <c r="E23" s="4"/>
      <c r="F23" s="4"/>
      <c r="G23" s="4"/>
      <c r="H23" s="41">
        <f t="shared" si="1"/>
        <v>0</v>
      </c>
    </row>
    <row r="24" spans="1:8" x14ac:dyDescent="0.2">
      <c r="D24" s="7"/>
      <c r="E24" s="4"/>
      <c r="F24" s="4"/>
      <c r="G24" s="4"/>
      <c r="H24" s="41">
        <f t="shared" si="1"/>
        <v>0</v>
      </c>
    </row>
    <row r="25" spans="1:8" x14ac:dyDescent="0.2">
      <c r="C25"/>
      <c r="D25" s="7"/>
      <c r="E25" s="4"/>
      <c r="F25" s="4"/>
      <c r="G25" s="4"/>
      <c r="H25" s="41">
        <f t="shared" si="1"/>
        <v>0</v>
      </c>
    </row>
    <row r="26" spans="1:8" x14ac:dyDescent="0.2">
      <c r="C26" s="8"/>
      <c r="D26" s="7"/>
      <c r="E26" s="4"/>
      <c r="F26" s="4"/>
      <c r="G26" s="4"/>
      <c r="H26" s="41">
        <f t="shared" si="1"/>
        <v>0</v>
      </c>
    </row>
    <row r="27" spans="1:8" x14ac:dyDescent="0.2">
      <c r="D27" s="7"/>
      <c r="E27" s="4"/>
      <c r="F27" s="4"/>
      <c r="G27" s="4"/>
      <c r="H27" s="41">
        <f t="shared" si="1"/>
        <v>0</v>
      </c>
    </row>
    <row r="28" spans="1:8" x14ac:dyDescent="0.2">
      <c r="D28" s="7"/>
      <c r="E28" s="4"/>
      <c r="F28" s="4"/>
      <c r="G28" s="4"/>
      <c r="H28" s="41">
        <f t="shared" si="1"/>
        <v>0</v>
      </c>
    </row>
    <row r="29" spans="1:8" x14ac:dyDescent="0.2">
      <c r="C29"/>
      <c r="D29" s="7"/>
      <c r="E29" s="4"/>
      <c r="F29" s="4"/>
      <c r="G29" s="4"/>
      <c r="H29" s="41">
        <f t="shared" si="1"/>
        <v>0</v>
      </c>
    </row>
    <row r="30" spans="1:8" x14ac:dyDescent="0.2">
      <c r="D30" s="7"/>
      <c r="E30" s="4"/>
      <c r="F30" s="4"/>
      <c r="G30" s="4"/>
      <c r="H30" s="41">
        <f t="shared" si="1"/>
        <v>0</v>
      </c>
    </row>
    <row r="31" spans="1:8" x14ac:dyDescent="0.2">
      <c r="D31" s="7"/>
      <c r="E31" s="4"/>
      <c r="F31" s="4"/>
      <c r="G31" s="4"/>
      <c r="H31" s="41">
        <f t="shared" si="1"/>
        <v>0</v>
      </c>
    </row>
    <row r="32" spans="1:8" x14ac:dyDescent="0.2">
      <c r="D32" s="7"/>
      <c r="E32" s="4"/>
      <c r="F32" s="4"/>
      <c r="G32" s="4"/>
      <c r="H32" s="41">
        <f t="shared" si="1"/>
        <v>0</v>
      </c>
    </row>
    <row r="33" spans="1:8" x14ac:dyDescent="0.2">
      <c r="C33"/>
      <c r="D33" s="7"/>
      <c r="E33" s="4"/>
      <c r="F33" s="4"/>
      <c r="G33" s="4"/>
      <c r="H33" s="41">
        <f t="shared" si="1"/>
        <v>0</v>
      </c>
    </row>
    <row r="34" spans="1:8" x14ac:dyDescent="0.2">
      <c r="D34" s="7"/>
      <c r="E34" s="4"/>
      <c r="F34" s="4"/>
      <c r="G34" s="4"/>
      <c r="H34" s="41">
        <f t="shared" si="1"/>
        <v>0</v>
      </c>
    </row>
    <row r="35" spans="1:8" x14ac:dyDescent="0.2">
      <c r="C35"/>
      <c r="D35" s="7"/>
      <c r="E35" s="4"/>
      <c r="F35" s="4"/>
      <c r="G35" s="4"/>
      <c r="H35" s="41">
        <f t="shared" si="1"/>
        <v>0</v>
      </c>
    </row>
    <row r="36" spans="1:8" x14ac:dyDescent="0.2">
      <c r="D36" s="7"/>
      <c r="E36" s="4"/>
      <c r="F36" s="4"/>
      <c r="G36" s="4"/>
      <c r="H36" s="41">
        <f t="shared" si="1"/>
        <v>0</v>
      </c>
    </row>
    <row r="37" spans="1:8" x14ac:dyDescent="0.2">
      <c r="D37" s="7"/>
      <c r="E37" s="4"/>
      <c r="F37" s="4"/>
      <c r="G37" s="4"/>
      <c r="H37" s="41">
        <f t="shared" si="1"/>
        <v>0</v>
      </c>
    </row>
    <row r="38" spans="1:8" x14ac:dyDescent="0.2">
      <c r="C38"/>
      <c r="D38" s="7"/>
      <c r="E38" s="4"/>
      <c r="F38" s="4"/>
      <c r="G38" s="4"/>
      <c r="H38" s="41">
        <f t="shared" si="1"/>
        <v>0</v>
      </c>
    </row>
    <row r="39" spans="1:8" x14ac:dyDescent="0.2">
      <c r="D39" s="7"/>
      <c r="E39" s="4"/>
      <c r="F39" s="4"/>
      <c r="G39" s="4"/>
      <c r="H39" s="41">
        <f t="shared" si="1"/>
        <v>0</v>
      </c>
    </row>
    <row r="40" spans="1:8" x14ac:dyDescent="0.2">
      <c r="D40" s="7"/>
      <c r="E40" s="4"/>
      <c r="F40" s="4"/>
      <c r="G40" s="4"/>
      <c r="H40" s="41">
        <f t="shared" si="1"/>
        <v>0</v>
      </c>
    </row>
    <row r="41" spans="1:8" x14ac:dyDescent="0.2">
      <c r="D41" s="7"/>
      <c r="E41" s="4"/>
      <c r="F41" s="4"/>
      <c r="G41" s="4"/>
      <c r="H41" s="41">
        <f t="shared" si="1"/>
        <v>0</v>
      </c>
    </row>
    <row r="42" spans="1:8" x14ac:dyDescent="0.2">
      <c r="D42" s="7"/>
      <c r="E42" s="4"/>
      <c r="F42" s="4"/>
      <c r="G42" s="4"/>
      <c r="H42" s="41">
        <f t="shared" si="1"/>
        <v>0</v>
      </c>
    </row>
    <row r="43" spans="1:8" ht="16" x14ac:dyDescent="0.2">
      <c r="A43" s="9" t="s">
        <v>0</v>
      </c>
      <c r="B43"/>
      <c r="F43" s="9"/>
      <c r="G43" s="9"/>
      <c r="H43" s="42">
        <f>SUM(H21:H42)</f>
        <v>0</v>
      </c>
    </row>
    <row r="44" spans="1:8" ht="16" x14ac:dyDescent="0.2">
      <c r="A44" s="19" t="s">
        <v>3</v>
      </c>
      <c r="B44" s="20"/>
      <c r="C44" s="21"/>
      <c r="D44" s="21" t="s">
        <v>17</v>
      </c>
      <c r="E44" s="17" t="s">
        <v>15</v>
      </c>
      <c r="F44" s="20"/>
      <c r="G44" s="20"/>
      <c r="H44" s="21"/>
    </row>
    <row r="45" spans="1:8" x14ac:dyDescent="0.2">
      <c r="D45" s="7"/>
      <c r="E45" s="4"/>
      <c r="F45" s="1"/>
      <c r="G45" s="1"/>
      <c r="H45" s="41">
        <f>D45*(1+E45)</f>
        <v>0</v>
      </c>
    </row>
    <row r="46" spans="1:8" ht="16" x14ac:dyDescent="0.2">
      <c r="B46"/>
      <c r="D46" s="7"/>
      <c r="E46" s="4"/>
      <c r="F46" s="9"/>
      <c r="G46" s="9"/>
      <c r="H46" s="41">
        <f>D46*(1+E46)</f>
        <v>0</v>
      </c>
    </row>
    <row r="47" spans="1:8" ht="16" x14ac:dyDescent="0.2">
      <c r="A47" s="9" t="s">
        <v>0</v>
      </c>
      <c r="B47"/>
      <c r="F47" s="9"/>
      <c r="G47" s="9"/>
      <c r="H47" s="42">
        <f>SUM(H45:H46)</f>
        <v>0</v>
      </c>
    </row>
    <row r="48" spans="1:8" ht="64" x14ac:dyDescent="0.2">
      <c r="A48" s="75" t="s">
        <v>36</v>
      </c>
      <c r="B48" s="76" t="s">
        <v>18</v>
      </c>
      <c r="C48" s="76" t="s">
        <v>22</v>
      </c>
      <c r="D48" s="75" t="s">
        <v>19</v>
      </c>
      <c r="E48" s="75" t="s">
        <v>73</v>
      </c>
      <c r="F48" s="77"/>
      <c r="G48" s="77" t="s">
        <v>20</v>
      </c>
      <c r="H48" s="78" t="s">
        <v>21</v>
      </c>
    </row>
    <row r="49" spans="1:8" x14ac:dyDescent="0.2">
      <c r="A49"/>
      <c r="B49" s="7"/>
      <c r="C49"/>
      <c r="D49"/>
      <c r="E49" s="71"/>
      <c r="F49" s="7"/>
      <c r="G49" s="41">
        <f>(IF(C49,B49/C49,0))*E49</f>
        <v>0</v>
      </c>
      <c r="H49" s="41">
        <f>G49</f>
        <v>0</v>
      </c>
    </row>
    <row r="50" spans="1:8" x14ac:dyDescent="0.2">
      <c r="A50"/>
      <c r="B50" s="7"/>
      <c r="C50"/>
      <c r="E50" s="71"/>
      <c r="F50" s="7"/>
      <c r="G50" s="41">
        <f t="shared" ref="G50:G53" si="2">(IF(C50,B50/C50,0))*E50</f>
        <v>0</v>
      </c>
      <c r="H50" s="41">
        <f t="shared" ref="H50:H53" si="3">G50</f>
        <v>0</v>
      </c>
    </row>
    <row r="51" spans="1:8" x14ac:dyDescent="0.2">
      <c r="A51"/>
      <c r="B51" s="7"/>
      <c r="C51"/>
      <c r="E51" s="71"/>
      <c r="F51" s="7"/>
      <c r="G51" s="41">
        <f t="shared" si="2"/>
        <v>0</v>
      </c>
      <c r="H51" s="41">
        <f t="shared" si="3"/>
        <v>0</v>
      </c>
    </row>
    <row r="52" spans="1:8" x14ac:dyDescent="0.2">
      <c r="A52"/>
      <c r="B52" s="7"/>
      <c r="C52"/>
      <c r="E52" s="71"/>
      <c r="F52" s="7"/>
      <c r="G52" s="41">
        <f t="shared" si="2"/>
        <v>0</v>
      </c>
      <c r="H52" s="41">
        <f t="shared" si="3"/>
        <v>0</v>
      </c>
    </row>
    <row r="53" spans="1:8" ht="16" x14ac:dyDescent="0.2">
      <c r="A53"/>
      <c r="B53" s="7"/>
      <c r="C53"/>
      <c r="E53" s="71"/>
      <c r="F53" s="9"/>
      <c r="G53" s="41">
        <f t="shared" si="2"/>
        <v>0</v>
      </c>
      <c r="H53" s="41">
        <f t="shared" si="3"/>
        <v>0</v>
      </c>
    </row>
    <row r="54" spans="1:8" ht="16" x14ac:dyDescent="0.2">
      <c r="A54" s="9" t="s">
        <v>0</v>
      </c>
      <c r="B54"/>
      <c r="F54" s="9"/>
      <c r="G54" s="2"/>
      <c r="H54" s="42">
        <f>SUM(H49:H53)</f>
        <v>0</v>
      </c>
    </row>
    <row r="55" spans="1:8" ht="48" x14ac:dyDescent="0.2">
      <c r="A55" s="19" t="s">
        <v>23</v>
      </c>
      <c r="B55" s="20"/>
      <c r="C55" s="21"/>
      <c r="D55" s="21" t="s">
        <v>6</v>
      </c>
      <c r="E55" s="17" t="s">
        <v>15</v>
      </c>
      <c r="F55" s="17" t="s">
        <v>79</v>
      </c>
      <c r="G55" s="72"/>
      <c r="H55" s="17" t="s">
        <v>28</v>
      </c>
    </row>
    <row r="56" spans="1:8" x14ac:dyDescent="0.2">
      <c r="A56"/>
      <c r="B56"/>
      <c r="D56" s="7"/>
      <c r="E56" s="4"/>
      <c r="F56" s="4"/>
      <c r="H56" s="41">
        <f>(D56*(1+E56))*F56</f>
        <v>0</v>
      </c>
    </row>
    <row r="57" spans="1:8" x14ac:dyDescent="0.2">
      <c r="A57"/>
      <c r="B57"/>
      <c r="D57" s="7"/>
      <c r="E57" s="4"/>
      <c r="F57" s="4"/>
      <c r="H57" s="41">
        <f>(D57*(1+E57))*F57</f>
        <v>0</v>
      </c>
    </row>
    <row r="58" spans="1:8" x14ac:dyDescent="0.2">
      <c r="A58"/>
      <c r="B58"/>
      <c r="D58" s="7"/>
      <c r="E58" s="4"/>
      <c r="F58" s="4"/>
      <c r="H58" s="41">
        <f>(D58*(1+E58))*F58</f>
        <v>0</v>
      </c>
    </row>
    <row r="59" spans="1:8" ht="16" x14ac:dyDescent="0.2">
      <c r="A59" s="9" t="s">
        <v>0</v>
      </c>
      <c r="B59"/>
      <c r="F59" s="9"/>
      <c r="G59" s="3"/>
      <c r="H59" s="42">
        <f>SUM(H56:H58)</f>
        <v>0</v>
      </c>
    </row>
    <row r="60" spans="1:8" ht="48" x14ac:dyDescent="0.2">
      <c r="A60" s="19" t="s">
        <v>29</v>
      </c>
      <c r="B60" s="20"/>
      <c r="C60" s="21"/>
      <c r="D60" s="20" t="s">
        <v>17</v>
      </c>
      <c r="E60" s="17" t="s">
        <v>15</v>
      </c>
      <c r="F60" s="20"/>
      <c r="G60" s="21"/>
      <c r="H60" s="17" t="s">
        <v>30</v>
      </c>
    </row>
    <row r="61" spans="1:8" x14ac:dyDescent="0.2">
      <c r="D61" s="7"/>
      <c r="E61" s="4"/>
      <c r="F61" s="1"/>
      <c r="G61" s="1"/>
      <c r="H61" s="41">
        <f>D61*(1+E61)</f>
        <v>0</v>
      </c>
    </row>
    <row r="62" spans="1:8" ht="16" x14ac:dyDescent="0.2">
      <c r="A62" s="9" t="s">
        <v>0</v>
      </c>
      <c r="B62"/>
      <c r="F62" s="9"/>
      <c r="G62" s="3"/>
      <c r="H62" s="42">
        <f>SUM(H61)</f>
        <v>0</v>
      </c>
    </row>
    <row r="63" spans="1:8" ht="16" x14ac:dyDescent="0.2">
      <c r="A63" s="19" t="s">
        <v>8</v>
      </c>
      <c r="B63" s="20"/>
      <c r="C63" s="21"/>
      <c r="D63" s="28" t="s">
        <v>8</v>
      </c>
      <c r="E63" s="20"/>
      <c r="F63" s="23"/>
      <c r="G63" s="25"/>
      <c r="H63" s="24" t="s">
        <v>8</v>
      </c>
    </row>
    <row r="64" spans="1:8" x14ac:dyDescent="0.2">
      <c r="D64" s="7"/>
      <c r="H64" s="41">
        <f>D64</f>
        <v>0</v>
      </c>
    </row>
    <row r="65" spans="1:8" x14ac:dyDescent="0.2">
      <c r="D65" s="7"/>
      <c r="H65" s="41">
        <f t="shared" ref="H65:H67" si="4">D65</f>
        <v>0</v>
      </c>
    </row>
    <row r="66" spans="1:8" x14ac:dyDescent="0.2">
      <c r="D66" s="7"/>
      <c r="H66" s="41">
        <f t="shared" si="4"/>
        <v>0</v>
      </c>
    </row>
    <row r="67" spans="1:8" x14ac:dyDescent="0.2">
      <c r="D67" s="7"/>
      <c r="H67" s="41">
        <f t="shared" si="4"/>
        <v>0</v>
      </c>
    </row>
    <row r="68" spans="1:8" ht="16" x14ac:dyDescent="0.2">
      <c r="A68" s="9" t="s">
        <v>0</v>
      </c>
      <c r="F68" s="9"/>
      <c r="H68" s="42">
        <f>SUM(H64:H67)</f>
        <v>0</v>
      </c>
    </row>
    <row r="69" spans="1:8" ht="32" x14ac:dyDescent="0.2">
      <c r="A69" s="19" t="s">
        <v>9</v>
      </c>
      <c r="B69" s="20"/>
      <c r="C69" s="21"/>
      <c r="D69" s="28" t="s">
        <v>9</v>
      </c>
      <c r="E69" s="17" t="s">
        <v>15</v>
      </c>
      <c r="F69" s="23"/>
      <c r="G69" s="25"/>
      <c r="H69" s="18" t="s">
        <v>35</v>
      </c>
    </row>
    <row r="70" spans="1:8" x14ac:dyDescent="0.2">
      <c r="D70" s="7"/>
      <c r="E70" s="4"/>
      <c r="H70" s="41">
        <f>D70*(1+E70)</f>
        <v>0</v>
      </c>
    </row>
    <row r="71" spans="1:8" x14ac:dyDescent="0.2">
      <c r="D71" s="7"/>
      <c r="E71" s="4"/>
      <c r="H71" s="41">
        <f>D71*(1+E71)</f>
        <v>0</v>
      </c>
    </row>
    <row r="72" spans="1:8" ht="17" thickBot="1" x14ac:dyDescent="0.25">
      <c r="A72" s="9" t="s">
        <v>0</v>
      </c>
      <c r="F72" s="9"/>
      <c r="G72" s="3"/>
      <c r="H72" s="42">
        <f>SUM(H70:H71)</f>
        <v>0</v>
      </c>
    </row>
    <row r="73" spans="1:8" ht="18" thickBot="1" x14ac:dyDescent="0.25">
      <c r="A73" s="29" t="s">
        <v>10</v>
      </c>
      <c r="B73" s="30"/>
      <c r="C73" s="30"/>
      <c r="D73" s="30"/>
      <c r="E73" s="30"/>
      <c r="F73" s="31"/>
      <c r="G73" s="32"/>
      <c r="H73" s="33">
        <f>H43+H47+H54+H59+H62+H68+H72</f>
        <v>0</v>
      </c>
    </row>
    <row r="75" spans="1:8" ht="17" x14ac:dyDescent="0.2">
      <c r="A75" s="34" t="s">
        <v>38</v>
      </c>
      <c r="B75" s="26"/>
      <c r="C75" s="26"/>
      <c r="D75" s="26"/>
      <c r="E75" s="26"/>
      <c r="F75" s="35"/>
      <c r="G75" s="27"/>
      <c r="H75" s="36" t="s">
        <v>40</v>
      </c>
    </row>
    <row r="76" spans="1:8" x14ac:dyDescent="0.2">
      <c r="A76" s="81" t="s">
        <v>74</v>
      </c>
      <c r="B76" s="81"/>
      <c r="C76" s="81"/>
      <c r="D76" s="81"/>
      <c r="E76" s="81"/>
      <c r="F76" s="81"/>
      <c r="G76" s="82"/>
      <c r="H76" s="38"/>
    </row>
    <row r="77" spans="1:8" ht="32" x14ac:dyDescent="0.2">
      <c r="A77" s="44" t="s">
        <v>82</v>
      </c>
      <c r="B77" s="44"/>
      <c r="C77" s="44"/>
      <c r="D77" s="44"/>
      <c r="E77" s="44"/>
      <c r="F77" s="44"/>
      <c r="G77" s="45"/>
      <c r="H77" s="38"/>
    </row>
    <row r="78" spans="1:8" x14ac:dyDescent="0.2">
      <c r="A78" s="81" t="s">
        <v>51</v>
      </c>
      <c r="B78" s="81"/>
      <c r="C78" s="81"/>
      <c r="D78" s="81"/>
      <c r="E78" s="81"/>
      <c r="F78" s="81"/>
      <c r="G78" s="82"/>
      <c r="H78" s="38"/>
    </row>
    <row r="79" spans="1:8" x14ac:dyDescent="0.2">
      <c r="A79" s="81" t="s">
        <v>52</v>
      </c>
      <c r="B79" s="81"/>
      <c r="C79" s="81"/>
      <c r="D79" s="81"/>
      <c r="E79" s="81"/>
      <c r="F79" s="81"/>
      <c r="G79" s="82"/>
      <c r="H79" s="38"/>
    </row>
    <row r="80" spans="1:8" x14ac:dyDescent="0.2">
      <c r="A80" s="81" t="s">
        <v>53</v>
      </c>
      <c r="B80" s="81"/>
      <c r="C80" s="81"/>
      <c r="D80" s="81"/>
      <c r="E80" s="81"/>
      <c r="F80" s="81"/>
      <c r="G80" s="82"/>
      <c r="H80" s="38"/>
    </row>
    <row r="81" spans="1:8" ht="16" thickBot="1" x14ac:dyDescent="0.25">
      <c r="A81" s="81" t="s">
        <v>34</v>
      </c>
      <c r="B81" s="81"/>
      <c r="C81" s="81"/>
      <c r="D81" s="81"/>
      <c r="E81" s="81"/>
      <c r="F81" s="81"/>
      <c r="G81" s="82"/>
      <c r="H81" s="43"/>
    </row>
    <row r="82" spans="1:8" ht="18" thickBot="1" x14ac:dyDescent="0.25">
      <c r="A82" s="29" t="s">
        <v>37</v>
      </c>
      <c r="B82" s="30"/>
      <c r="C82" s="30"/>
      <c r="D82" s="30"/>
      <c r="E82" s="30"/>
      <c r="F82" s="30"/>
      <c r="G82" s="30"/>
      <c r="H82" s="33">
        <f>SUM(H76:H81)</f>
        <v>0</v>
      </c>
    </row>
  </sheetData>
  <mergeCells count="5">
    <mergeCell ref="A76:G76"/>
    <mergeCell ref="A78:G78"/>
    <mergeCell ref="A79:G79"/>
    <mergeCell ref="A80:G80"/>
    <mergeCell ref="A81:G81"/>
  </mergeCells>
  <printOptions gridLines="1"/>
  <pageMargins left="0.70000000000000007" right="0.70000000000000007" top="0.75000000000000011" bottom="0.75000000000000011" header="0.30000000000000004" footer="0.30000000000000004"/>
  <pageSetup paperSize="9" orientation="portrait" horizontalDpi="4294967292" verticalDpi="4294967292"/>
  <ignoredErrors>
    <ignoredError sqref="H50:H5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Explanations</vt:lpstr>
      <vt:lpstr>Example </vt:lpstr>
      <vt:lpstr>Template</vt:lpstr>
    </vt:vector>
  </TitlesOfParts>
  <Company>SVA - Statens Veterinärmedicinska Anstalt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maria.sorby</dc:creator>
  <cp:lastModifiedBy>Alice Sollazzo</cp:lastModifiedBy>
  <cp:lastPrinted>2012-05-30T10:31:36Z</cp:lastPrinted>
  <dcterms:created xsi:type="dcterms:W3CDTF">2010-03-03T07:56:29Z</dcterms:created>
  <dcterms:modified xsi:type="dcterms:W3CDTF">2022-10-25T08:44:21Z</dcterms:modified>
</cp:coreProperties>
</file>